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<sst xmlns="http://schemas.openxmlformats.org/spreadsheetml/2006/main" count="19" uniqueCount="19">
  <si>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Coût de revient de l'AHr d'une batteries</t>
  </si>
  <si>
    <t>En me basant sur le graphique trouvé sur ce document :  http://w1sye.org/wp-content/uploads/2013/01/Lithium-Iron-Phosphate-Batteries.pdf</t>
  </si>
  <si>
    <t>J'ai fait ce petit chriffrier qui calcule le coût de l'Ahr à long terme pour chaque type de batterie. Ceci pourrais vous aider à faire un choix plus éclairé.</t>
  </si>
  <si>
    <t>Plombs</t>
  </si>
  <si>
    <t>NiCad</t>
  </si>
  <si>
    <t>NiMH</t>
  </si>
  <si>
    <t>LiPo</t>
  </si>
  <si>
    <t>LiFePO4</t>
  </si>
  <si>
    <t>Résultat Coût / kAh utile</t>
  </si>
  <si>
    <t>Résultat Coût / kWh utile</t>
  </si>
  <si>
    <t>Nombre de kAh totale durant vie utile</t>
  </si>
  <si>
    <t>Vous pouvez modifier les cases en jaune.</t>
  </si>
  <si>
    <t>Cycle :</t>
  </si>
  <si>
    <t>Efficacité :</t>
  </si>
  <si>
    <t>Inscrivez la capacité en Ah :</t>
  </si>
  <si>
    <t>Inscrive le coût de la batterie :</t>
  </si>
  <si>
    <t>Voltage des batteries :</t>
  </si>
  <si>
    <t>Nombre de kWh totale durant vie utile</t>
  </si>
  <si>
    <r>
      <t xml:space="preserve">La formule expliquée : J'ai divisé le coût de la batterie par le nombre de cycle anticipé multiplier par l'efficacité (charge utile) et par la capacité de la batteries. Afin de faire des résultats plus tangible, j'ai multiplié le tout par 1000 pour transformer en kAh &amp; kWh. Le résultat donne le coût de votre batterie pour 1 kAh &amp; 1 kWh utile. J'ai volontairement négligé les pertes causées par le "Self </t>
    </r>
    <r>
      <rPr>
        <i/>
        <sz val="10"/>
        <rFont val="Arial"/>
        <family val="2"/>
      </rPr>
      <t>discharge</t>
    </r>
    <r>
      <rPr>
        <sz val="10"/>
        <rFont val="Arial"/>
        <family val="2"/>
      </rPr>
      <t xml:space="preserve">" parce que cette variable est fonction de l'usagé et de l'usage qu'il fera de ses batteries. Ces résultats donnent une idée du coût de la batteries pour un </t>
    </r>
    <r>
      <rPr>
        <u val="single"/>
        <sz val="10"/>
        <rFont val="Arial"/>
        <family val="2"/>
      </rPr>
      <t>usage continu et maximum</t>
    </r>
    <r>
      <rPr>
        <sz val="10"/>
        <rFont val="Arial"/>
        <family val="2"/>
      </rPr>
      <t>. Il ne tient évidement pas compte des décharges partielles, qui prolongent naturellement la vie de vos batteries.</t>
    </r>
  </si>
</sst>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00_)&quot; $&quot;_ ;_ * \(#,##0.00&quot;) $&quot;_ ;_ * \-??_)&quot; $&quot;_ ;_ @_ "/>
    <numFmt numFmtId="165" formatCode="_ * #,##0_)&quot; $&quot;_ ;_ * \(#,##0&quot;) $&quot;_ ;_ * \-??_)&quot; $&quot;_ ;_ @_ "/>
    <numFmt numFmtId="166" formatCode="#,##0.00\ [$$-C0C];[Red]\-#,##0.00\ [$$-C0C]"/>
    <numFmt numFmtId="167" formatCode="#,##0.0\ [$$-C0C];[Red]\-#,##0.0\ [$$-C0C]"/>
    <numFmt numFmtId="168" formatCode="#,##0\ [$$-C0C];[Red]\-#,##0\ [$$-C0C]"/>
  </numFmts>
  <fonts count="6">
    <font>
      <sz val="10"/>
      <name val="Arial"/>
      <family val="2"/>
    </font>
    <font>
      <b/>
      <sz val="14"/>
      <name val="Arial"/>
      <family val="2"/>
    </font>
    <font>
      <i/>
      <sz val="10"/>
      <name val="Arial"/>
      <family val="2"/>
    </font>
    <font>
      <sz val="8"/>
      <name val="Arial"/>
      <family val="2"/>
    </font>
    <font>
      <b/>
      <sz val="10"/>
      <name val="Arial"/>
      <family val="2"/>
    </font>
    <font>
      <u val="single"/>
      <sz val="10"/>
      <name val="Arial"/>
      <family val="2"/>
    </font>
  </fonts>
  <fills count="6">
    <fill>
      <patternFill/>
    </fill>
    <fill>
      <patternFill patternType="gray125"/>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
    <xf numFmtId="0" fontId="0" fillId="0" borderId="0" xfId="0" applyAlignment="1">
      <alignment/>
    </xf>
    <xf numFmtId="0" fontId="1" fillId="0" borderId="0" xfId="0" applyFont="1" applyAlignment="1">
      <alignment/>
    </xf>
    <xf numFmtId="0" fontId="0" fillId="0" borderId="0" xfId="0" applyFont="1" applyAlignment="1">
      <alignment horizontal="center"/>
    </xf>
    <xf numFmtId="165" fontId="0" fillId="0" borderId="0" xfId="17" applyNumberFormat="1" applyFont="1" applyFill="1" applyBorder="1" applyAlignment="1" applyProtection="1">
      <alignment horizontal="center"/>
      <protection/>
    </xf>
    <xf numFmtId="164" fontId="0" fillId="0" borderId="0" xfId="17" applyNumberFormat="1" applyFont="1" applyFill="1" applyBorder="1" applyAlignment="1" applyProtection="1">
      <alignment horizontal="center"/>
      <protection/>
    </xf>
    <xf numFmtId="164" fontId="0" fillId="2" borderId="1" xfId="17" applyNumberFormat="1" applyFont="1" applyFill="1" applyBorder="1" applyAlignment="1" applyProtection="1">
      <alignment horizontal="center"/>
      <protection/>
    </xf>
    <xf numFmtId="0" fontId="0" fillId="2" borderId="1" xfId="17" applyNumberFormat="1" applyFont="1" applyFill="1" applyBorder="1" applyAlignment="1" applyProtection="1">
      <alignment horizontal="center"/>
      <protection/>
    </xf>
    <xf numFmtId="1" fontId="0" fillId="3" borderId="1" xfId="17" applyNumberFormat="1" applyFont="1" applyFill="1" applyBorder="1" applyAlignment="1" applyProtection="1">
      <alignment horizontal="center"/>
      <protection/>
    </xf>
    <xf numFmtId="164" fontId="0" fillId="3" borderId="1" xfId="17" applyNumberFormat="1" applyFont="1" applyFill="1" applyBorder="1" applyAlignment="1" applyProtection="1">
      <alignment horizontal="center"/>
      <protection/>
    </xf>
    <xf numFmtId="0" fontId="4" fillId="4" borderId="1" xfId="0" applyFont="1" applyFill="1" applyBorder="1" applyAlignment="1">
      <alignment horizontal="center"/>
    </xf>
    <xf numFmtId="0" fontId="0" fillId="4" borderId="1" xfId="0" applyFont="1" applyFill="1" applyBorder="1" applyAlignment="1" applyProtection="1">
      <alignment horizontal="center"/>
      <protection locked="0"/>
    </xf>
    <xf numFmtId="9" fontId="0" fillId="4" borderId="1" xfId="19"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1" fontId="0" fillId="5" borderId="2" xfId="0" applyNumberFormat="1" applyFont="1" applyFill="1" applyBorder="1" applyAlignment="1" applyProtection="1">
      <alignment horizontal="center"/>
      <protection locked="0"/>
    </xf>
    <xf numFmtId="165" fontId="0" fillId="5" borderId="2" xfId="17" applyNumberFormat="1" applyFont="1" applyFill="1" applyBorder="1" applyAlignment="1" applyProtection="1">
      <alignment horizontal="center"/>
      <protection locked="0"/>
    </xf>
    <xf numFmtId="0" fontId="0" fillId="5" borderId="2" xfId="17" applyNumberFormat="1" applyFont="1" applyFill="1" applyBorder="1" applyAlignment="1" applyProtection="1">
      <alignment horizontal="center"/>
      <protection locked="0"/>
    </xf>
    <xf numFmtId="0" fontId="4" fillId="0" borderId="0" xfId="0" applyFont="1" applyAlignment="1">
      <alignment/>
    </xf>
    <xf numFmtId="0" fontId="0" fillId="0" borderId="0" xfId="0" applyAlignment="1">
      <alignment horizontal="right"/>
    </xf>
    <xf numFmtId="0" fontId="0" fillId="0" borderId="0" xfId="0" applyAlignment="1">
      <alignment horizontal="center"/>
    </xf>
    <xf numFmtId="168" fontId="0" fillId="5" borderId="2" xfId="17" applyNumberFormat="1" applyFont="1" applyFill="1" applyBorder="1" applyAlignment="1" applyProtection="1">
      <alignment horizontal="center"/>
      <protection locked="0"/>
    </xf>
    <xf numFmtId="0" fontId="0" fillId="0" borderId="0" xfId="0" applyBorder="1" applyAlignment="1">
      <alignment horizontal="left" wrapText="1"/>
    </xf>
    <xf numFmtId="0" fontId="0"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9525</xdr:rowOff>
    </xdr:from>
    <xdr:to>
      <xdr:col>6</xdr:col>
      <xdr:colOff>0</xdr:colOff>
      <xdr:row>24</xdr:row>
      <xdr:rowOff>152400</xdr:rowOff>
    </xdr:to>
    <xdr:pic>
      <xdr:nvPicPr>
        <xdr:cNvPr id="1" name="Picture 1"/>
        <xdr:cNvPicPr preferRelativeResize="1">
          <a:picLocks noChangeAspect="1"/>
        </xdr:cNvPicPr>
      </xdr:nvPicPr>
      <xdr:blipFill>
        <a:blip r:embed="rId1"/>
        <a:stretch>
          <a:fillRect/>
        </a:stretch>
      </xdr:blipFill>
      <xdr:spPr>
        <a:xfrm>
          <a:off x="38100" y="885825"/>
          <a:ext cx="6743700" cy="3219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42"/>
  <sheetViews>
    <sheetView tabSelected="1" zoomScale="125" zoomScaleNormal="125" workbookViewId="0" topLeftCell="A24">
      <selection activeCell="B29" sqref="B29"/>
    </sheetView>
  </sheetViews>
  <sheetFormatPr defaultColWidth="9.140625" defaultRowHeight="12.75"/>
  <cols>
    <col min="1" max="1" width="38.140625" style="0" customWidth="1"/>
    <col min="2" max="6" width="12.7109375" style="0" customWidth="1"/>
  </cols>
  <sheetData>
    <row r="1" ht="18">
      <c r="A1" s="1" t="s">
        <v>0</v>
      </c>
    </row>
    <row r="3" ht="12.75">
      <c r="A3" t="s">
        <v>1</v>
      </c>
    </row>
    <row r="4" ht="12.75">
      <c r="A4" t="s">
        <v>2</v>
      </c>
    </row>
    <row r="28" spans="1:6" ht="12.75">
      <c r="A28" s="16" t="s">
        <v>11</v>
      </c>
      <c r="B28" s="9" t="s">
        <v>3</v>
      </c>
      <c r="C28" s="9" t="s">
        <v>4</v>
      </c>
      <c r="D28" s="9" t="s">
        <v>5</v>
      </c>
      <c r="E28" s="9" t="s">
        <v>6</v>
      </c>
      <c r="F28" s="9" t="s">
        <v>7</v>
      </c>
    </row>
    <row r="29" spans="1:6" ht="12.75">
      <c r="A29" s="17" t="s">
        <v>12</v>
      </c>
      <c r="B29" s="10">
        <v>300</v>
      </c>
      <c r="C29" s="10">
        <v>2000</v>
      </c>
      <c r="D29" s="10">
        <v>300</v>
      </c>
      <c r="E29" s="10">
        <v>1000</v>
      </c>
      <c r="F29" s="10">
        <v>2000</v>
      </c>
    </row>
    <row r="30" spans="1:6" ht="12.75">
      <c r="A30" s="17" t="s">
        <v>13</v>
      </c>
      <c r="B30" s="11">
        <v>0.5</v>
      </c>
      <c r="C30" s="11">
        <v>0.7</v>
      </c>
      <c r="D30" s="11">
        <v>0.66</v>
      </c>
      <c r="E30" s="11">
        <v>0.99</v>
      </c>
      <c r="F30" s="11">
        <v>0.9</v>
      </c>
    </row>
    <row r="31" spans="1:6" ht="12.75">
      <c r="A31" s="17"/>
      <c r="B31" s="2"/>
      <c r="C31" s="2"/>
      <c r="D31" s="2"/>
      <c r="E31" s="2"/>
      <c r="F31" s="2"/>
    </row>
    <row r="32" spans="1:6" ht="12.75">
      <c r="A32" s="17" t="s">
        <v>14</v>
      </c>
      <c r="B32" s="12">
        <v>100</v>
      </c>
      <c r="C32" s="13">
        <v>100</v>
      </c>
      <c r="D32" s="13">
        <v>100</v>
      </c>
      <c r="E32" s="12">
        <v>100</v>
      </c>
      <c r="F32" s="12">
        <v>100</v>
      </c>
    </row>
    <row r="33" spans="1:6" ht="12.75">
      <c r="A33" s="17" t="s">
        <v>15</v>
      </c>
      <c r="B33" s="14">
        <v>100</v>
      </c>
      <c r="C33" s="19">
        <v>838</v>
      </c>
      <c r="D33" s="19">
        <v>840</v>
      </c>
      <c r="E33" s="14">
        <v>1300</v>
      </c>
      <c r="F33" s="14">
        <v>800</v>
      </c>
    </row>
    <row r="34" spans="1:6" ht="12.75">
      <c r="A34" s="17" t="s">
        <v>16</v>
      </c>
      <c r="B34" s="15">
        <v>12</v>
      </c>
      <c r="C34" s="15">
        <v>12</v>
      </c>
      <c r="D34" s="15">
        <v>12</v>
      </c>
      <c r="E34" s="15">
        <v>12</v>
      </c>
      <c r="F34" s="15">
        <v>12</v>
      </c>
    </row>
    <row r="35" spans="2:6" ht="12.75">
      <c r="B35" s="3"/>
      <c r="C35" s="3"/>
      <c r="D35" s="3"/>
      <c r="E35" s="3"/>
      <c r="F35" s="3"/>
    </row>
    <row r="36" spans="1:6" ht="12.75">
      <c r="A36" s="18" t="s">
        <v>10</v>
      </c>
      <c r="B36" s="7">
        <f>IF(B32="","",B29*B30*B32/1000)</f>
        <v>15</v>
      </c>
      <c r="C36" s="7">
        <f>IF(C32="","",C29*C30*C32/1000)</f>
        <v>140</v>
      </c>
      <c r="D36" s="7">
        <f>IF(D32="","",D29*D30*D32/1000)</f>
        <v>19.8</v>
      </c>
      <c r="E36" s="7">
        <f>IF(E32="","",E29*E30*E32/1000)</f>
        <v>99</v>
      </c>
      <c r="F36" s="7">
        <f>IF(F32="","",F29*F30*F32/1000)</f>
        <v>180</v>
      </c>
    </row>
    <row r="37" spans="1:6" ht="12.75">
      <c r="A37" s="18" t="s">
        <v>8</v>
      </c>
      <c r="B37" s="8">
        <f>IF(B32="","",(1000*B33)/(B29*B30*B32))</f>
        <v>6.666666666666667</v>
      </c>
      <c r="C37" s="8">
        <f>IF(C32="","",(1000*C33)/(C29*C30*C32))</f>
        <v>5.985714285714286</v>
      </c>
      <c r="D37" s="8">
        <f>IF(D32="","",(1000*D33)/(D29*D30*D32))</f>
        <v>42.42424242424242</v>
      </c>
      <c r="E37" s="8">
        <f>IF(E32="","",(1000*E33)/(E29*E30*E32))</f>
        <v>13.131313131313131</v>
      </c>
      <c r="F37" s="8">
        <f>IF(F32="","",(1000*F33)/(F29*F30*F32))</f>
        <v>4.444444444444445</v>
      </c>
    </row>
    <row r="38" spans="1:6" ht="12.75">
      <c r="A38" s="18"/>
      <c r="B38" s="4"/>
      <c r="C38" s="4"/>
      <c r="D38" s="4"/>
      <c r="E38" s="4"/>
      <c r="F38" s="4"/>
    </row>
    <row r="39" spans="1:6" ht="12.75">
      <c r="A39" s="18" t="s">
        <v>17</v>
      </c>
      <c r="B39" s="6">
        <f>B36*B34</f>
        <v>180</v>
      </c>
      <c r="C39" s="6">
        <f>C36*C34</f>
        <v>1680</v>
      </c>
      <c r="D39" s="6">
        <f>D36*D34</f>
        <v>237.60000000000002</v>
      </c>
      <c r="E39" s="6">
        <f>E36*E34</f>
        <v>1188</v>
      </c>
      <c r="F39" s="6">
        <f>F36*F34</f>
        <v>2160</v>
      </c>
    </row>
    <row r="40" spans="1:6" ht="12.75">
      <c r="A40" s="18" t="s">
        <v>9</v>
      </c>
      <c r="B40" s="5">
        <f>IF(B32="","",IF(B34="","",B33/B39))</f>
        <v>0.5555555555555556</v>
      </c>
      <c r="C40" s="5">
        <f>IF(C32="","",IF(C34="","",C33/C39))</f>
        <v>0.4988095238095238</v>
      </c>
      <c r="D40" s="5">
        <f>IF(D32="","",IF(D34="","",D33/D39))</f>
        <v>3.535353535353535</v>
      </c>
      <c r="E40" s="5">
        <f>IF(E32="","",IF(E34="","",E33/E39))</f>
        <v>1.0942760942760943</v>
      </c>
      <c r="F40" s="5">
        <f>IF(F32="","",IF(F34="","",F33/F39))</f>
        <v>0.37037037037037035</v>
      </c>
    </row>
    <row r="42" spans="1:9" ht="78" customHeight="1">
      <c r="A42" s="20" t="s">
        <v>18</v>
      </c>
      <c r="B42" s="21"/>
      <c r="C42" s="21"/>
      <c r="D42" s="21"/>
      <c r="E42" s="21"/>
      <c r="F42" s="21"/>
      <c r="G42" s="21"/>
      <c r="H42" s="21"/>
      <c r="I42" s="21"/>
    </row>
  </sheetData>
  <sheetProtection password="D571" sheet="1" objects="1" scenarios="1" selectLockedCells="1"/>
  <mergeCells count="1">
    <mergeCell ref="A42:I42"/>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activeCellId="1" sqref="C31:D32 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Yves Julien</cp:lastModifiedBy>
  <dcterms:created xsi:type="dcterms:W3CDTF">2015-02-11T15:12:48Z</dcterms:created>
  <dcterms:modified xsi:type="dcterms:W3CDTF">2015-02-12T23:40:11Z</dcterms:modified>
  <cp:category/>
  <cp:version/>
  <cp:contentType/>
  <cp:contentStatus/>
</cp:coreProperties>
</file>